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80" windowHeight="8580" activeTab="2"/>
  </bookViews>
  <sheets>
    <sheet name="Data Tables - Single Variable" sheetId="1" r:id="rId1"/>
    <sheet name="Data Tables - Double Variable" sheetId="3" r:id="rId2"/>
    <sheet name="Goal Seek" sheetId="4" r:id="rId3"/>
    <sheet name="Scenario Manager" sheetId="5" r:id="rId4"/>
  </sheets>
  <externalReferences>
    <externalReference r:id="rId5"/>
  </externalReferences>
  <definedNames>
    <definedName name="anscount" hidden="1">4</definedName>
    <definedName name="APR">#REF!</definedName>
    <definedName name="AUG">#REF!</definedName>
    <definedName name="CHARGE">#REF!</definedName>
    <definedName name="cost">#REF!</definedName>
    <definedName name="Cost_per_Seed">'Scenario Manager'!$E$10</definedName>
    <definedName name="DEC">#REF!</definedName>
    <definedName name="ELEC">#REF!</definedName>
    <definedName name="EMPLOYEES">'Scenario Manager'!$E$11</definedName>
    <definedName name="FEB">#REF!</definedName>
    <definedName name="FLOWERS">'Scenario Manager'!$E$9</definedName>
    <definedName name="FOOD">#REF!</definedName>
    <definedName name="INCREASE">#REF!</definedName>
    <definedName name="JAN">#REF!</definedName>
    <definedName name="JUL">#REF!</definedName>
    <definedName name="JUN">#REF!</definedName>
    <definedName name="MAR">#REF!</definedName>
    <definedName name="Markup_Percentage">'Scenario Manager'!$E$12</definedName>
    <definedName name="MAY">#REF!</definedName>
    <definedName name="MISC.">#REF!</definedName>
    <definedName name="NOV">#REF!</definedName>
    <definedName name="OCT">#REF!</definedName>
    <definedName name="PHONE">#REF!</definedName>
    <definedName name="PRICE">#REF!</definedName>
    <definedName name="_xlnm.Print_Area" localSheetId="2">'Goal Seek'!$A$1:$E$50</definedName>
    <definedName name="PROFIT">'Scenario Manager'!$B$16</definedName>
    <definedName name="RENT">#REF!</definedName>
    <definedName name="SEP">#REF!</definedName>
    <definedName name="staff">'[1]SCENARIO MANAGER'!$G$5</definedName>
    <definedName name="TOTAL">#REF!</definedName>
    <definedName name="Z_0EF2FD4E_FDC3_11D0_8661_008029E1B8EB_.wvu.PrintArea" localSheetId="2" hidden="1">'Goal Seek'!$A$1:$E$50</definedName>
    <definedName name="Z_0EF2FD4F_FDC3_11D0_8661_008029E1B8EB_.wvu.PrintArea" localSheetId="2" hidden="1">'Goal Seek'!$A$1:$E$50</definedName>
    <definedName name="Z_0EF2FD50_FDC3_11D0_8661_008029E1B8EB_.wvu.PrintArea" localSheetId="2" hidden="1">'Goal Seek'!$A$1:$E$50</definedName>
    <definedName name="Z_0EF2FD52_FDC3_11D0_8661_008029E1B8EB_.wvu.PrintArea" localSheetId="2" hidden="1">'Goal Seek'!$A$1:$E$50</definedName>
    <definedName name="Z_0EF2FD53_FDC3_11D0_8661_008029E1B8EB_.wvu.PrintArea" localSheetId="2" hidden="1">'Goal Seek'!$A$1:$E$50</definedName>
    <definedName name="Z_0EF2FD54_FDC3_11D0_8661_008029E1B8EB_.wvu.PrintArea" localSheetId="2" hidden="1">'Goal Seek'!$A$1:$E$50</definedName>
    <definedName name="Z_EC1F7706_13D2_11D1_93E3_0020C50082D6_.wvu.PrintArea" localSheetId="2" hidden="1">'Goal Seek'!$A$1:$E$50</definedName>
    <definedName name="Z_EC1F7707_13D2_11D1_93E3_0020C50082D6_.wvu.PrintArea" localSheetId="2" hidden="1">'Goal Seek'!$A$1:$E$50</definedName>
  </definedNames>
  <calcPr calcId="125725"/>
</workbook>
</file>

<file path=xl/calcChain.xml><?xml version="1.0" encoding="utf-8"?>
<calcChain xmlns="http://schemas.openxmlformats.org/spreadsheetml/2006/main">
  <c r="B5" i="4"/>
  <c r="B8" i="5"/>
  <c r="B12" s="1"/>
  <c r="B4"/>
  <c r="B7" s="1"/>
  <c r="B13" s="1"/>
  <c r="B14" s="1"/>
  <c r="B15" s="1"/>
  <c r="B16" s="1"/>
  <c r="B4" i="4"/>
  <c r="B6" i="3"/>
  <c r="B10"/>
  <c r="B4" i="1"/>
  <c r="B9" s="1"/>
  <c r="B11" s="1"/>
  <c r="B9" i="4" l="1"/>
  <c r="B11" s="1"/>
</calcChain>
</file>

<file path=xl/comments1.xml><?xml version="1.0" encoding="utf-8"?>
<comments xmlns="http://schemas.openxmlformats.org/spreadsheetml/2006/main">
  <authors>
    <author>JoAnn</author>
  </authors>
  <commentList>
    <comment ref="B7" authorId="0">
      <text>
        <r>
          <rPr>
            <b/>
            <sz val="8"/>
            <color indexed="81"/>
            <rFont val="Tahoma"/>
            <family val="2"/>
          </rPr>
          <t>By Changing Cell</t>
        </r>
      </text>
    </comment>
    <comment ref="B11" authorId="0">
      <text>
        <r>
          <rPr>
            <b/>
            <sz val="8"/>
            <color indexed="81"/>
            <rFont val="Tahoma"/>
            <family val="2"/>
          </rPr>
          <t>Set Cell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<sst xmlns="http://schemas.openxmlformats.org/spreadsheetml/2006/main" count="41" uniqueCount="35">
  <si>
    <t>Today's Date:</t>
  </si>
  <si>
    <t>Expected First Payment Date:</t>
  </si>
  <si>
    <t>Amount of Savings (per month):</t>
  </si>
  <si>
    <t>Average Interest rate over period:</t>
  </si>
  <si>
    <t>Number of Payments</t>
  </si>
  <si>
    <t>Value of Fund at time of first payment:</t>
  </si>
  <si>
    <t>Mortgage Calculation Worksheet</t>
  </si>
  <si>
    <t>Purchase Price:</t>
  </si>
  <si>
    <t>Downpayment % :</t>
  </si>
  <si>
    <t>Actual mortgage amount :</t>
  </si>
  <si>
    <t>Yearly Interest Rate:</t>
  </si>
  <si>
    <t xml:space="preserve">Term of Mortgage (in Years) : </t>
  </si>
  <si>
    <t>Projected Monthly Payment :</t>
  </si>
  <si>
    <t>Emily's College Fund</t>
  </si>
  <si>
    <t>Grace's College Fund</t>
  </si>
  <si>
    <t>Yokaira's Flower Shoppe</t>
  </si>
  <si>
    <t>Profit Analysis</t>
  </si>
  <si>
    <t>Seeds</t>
  </si>
  <si>
    <t>Soil</t>
  </si>
  <si>
    <t>Containers</t>
  </si>
  <si>
    <t>Cost of Goods</t>
  </si>
  <si>
    <t>Labor</t>
  </si>
  <si>
    <t>Assumptions:</t>
  </si>
  <si>
    <t>Rent</t>
  </si>
  <si>
    <t>Number of Flowers</t>
  </si>
  <si>
    <t>Utilities</t>
  </si>
  <si>
    <t>Cost per Seed</t>
  </si>
  <si>
    <t>General Administrative</t>
  </si>
  <si>
    <t>Number of Employees</t>
  </si>
  <si>
    <t>Expenses</t>
  </si>
  <si>
    <t>Markup Percentage</t>
  </si>
  <si>
    <t>Total Costs</t>
  </si>
  <si>
    <t>Cost per Flower</t>
  </si>
  <si>
    <t>Profit per Flower</t>
  </si>
  <si>
    <t>Total Profit</t>
  </si>
</sst>
</file>

<file path=xl/styles.xml><?xml version="1.0" encoding="utf-8"?>
<styleSheet xmlns="http://schemas.openxmlformats.org/spreadsheetml/2006/main">
  <numFmts count="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164" formatCode="0.0%"/>
    <numFmt numFmtId="165" formatCode="#\ &quot;Years&quot;"/>
    <numFmt numFmtId="167" formatCode=".00"/>
  </numFmts>
  <fonts count="13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ourier"/>
      <family val="3"/>
    </font>
    <font>
      <sz val="10"/>
      <name val="MS Sans Serif"/>
      <family val="2"/>
    </font>
    <font>
      <sz val="12"/>
      <name val="Calibri"/>
      <family val="2"/>
      <scheme val="minor"/>
    </font>
    <font>
      <sz val="15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2"/>
      <color indexed="18"/>
      <name val="Calibri"/>
      <family val="2"/>
      <scheme val="minor"/>
    </font>
    <font>
      <b/>
      <i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48">
    <xf numFmtId="0" fontId="0" fillId="0" borderId="0" xfId="0"/>
    <xf numFmtId="0" fontId="5" fillId="0" borderId="0" xfId="1"/>
    <xf numFmtId="0" fontId="5" fillId="0" borderId="0" xfId="1" applyAlignment="1">
      <alignment horizontal="left"/>
    </xf>
    <xf numFmtId="0" fontId="6" fillId="0" borderId="0" xfId="2"/>
    <xf numFmtId="0" fontId="2" fillId="0" borderId="0" xfId="1" applyFont="1"/>
    <xf numFmtId="0" fontId="7" fillId="0" borderId="0" xfId="1" applyFont="1" applyAlignment="1">
      <alignment horizontal="left"/>
    </xf>
    <xf numFmtId="0" fontId="7" fillId="0" borderId="0" xfId="1" applyFont="1"/>
    <xf numFmtId="7" fontId="4" fillId="0" borderId="0" xfId="1" applyNumberFormat="1" applyFont="1" applyAlignment="1">
      <alignment horizontal="right"/>
    </xf>
    <xf numFmtId="10" fontId="7" fillId="0" borderId="0" xfId="1" applyNumberFormat="1" applyFont="1" applyProtection="1">
      <protection locked="0"/>
    </xf>
    <xf numFmtId="7" fontId="7" fillId="0" borderId="0" xfId="1" applyNumberFormat="1" applyFont="1" applyBorder="1" applyProtection="1">
      <protection locked="0"/>
    </xf>
    <xf numFmtId="0" fontId="2" fillId="0" borderId="0" xfId="2" applyFont="1"/>
    <xf numFmtId="0" fontId="11" fillId="0" borderId="0" xfId="2" applyFont="1" applyAlignment="1">
      <alignment horizontal="center"/>
    </xf>
    <xf numFmtId="0" fontId="7" fillId="0" borderId="0" xfId="2" applyFont="1"/>
    <xf numFmtId="38" fontId="7" fillId="0" borderId="0" xfId="2" applyNumberFormat="1" applyFont="1"/>
    <xf numFmtId="38" fontId="7" fillId="0" borderId="2" xfId="2" applyNumberFormat="1" applyFont="1" applyBorder="1"/>
    <xf numFmtId="0" fontId="12" fillId="0" borderId="0" xfId="2" applyFont="1"/>
    <xf numFmtId="6" fontId="7" fillId="0" borderId="0" xfId="2" applyNumberFormat="1" applyFont="1"/>
    <xf numFmtId="0" fontId="7" fillId="0" borderId="7" xfId="2" applyFont="1" applyBorder="1" applyAlignment="1">
      <alignment horizontal="left"/>
    </xf>
    <xf numFmtId="38" fontId="7" fillId="0" borderId="8" xfId="2" applyNumberFormat="1" applyFont="1" applyBorder="1" applyAlignment="1">
      <alignment horizontal="center"/>
    </xf>
    <xf numFmtId="167" fontId="7" fillId="0" borderId="8" xfId="2" applyNumberFormat="1" applyFont="1" applyBorder="1" applyAlignment="1">
      <alignment horizontal="center"/>
    </xf>
    <xf numFmtId="0" fontId="7" fillId="0" borderId="9" xfId="2" applyFont="1" applyBorder="1" applyAlignment="1">
      <alignment horizontal="left"/>
    </xf>
    <xf numFmtId="9" fontId="7" fillId="0" borderId="10" xfId="2" applyNumberFormat="1" applyFont="1" applyBorder="1" applyAlignment="1">
      <alignment horizontal="center"/>
    </xf>
    <xf numFmtId="7" fontId="7" fillId="0" borderId="0" xfId="2" applyNumberFormat="1" applyFont="1"/>
    <xf numFmtId="8" fontId="7" fillId="0" borderId="3" xfId="2" applyNumberFormat="1" applyFont="1" applyBorder="1"/>
    <xf numFmtId="38" fontId="7" fillId="0" borderId="4" xfId="2" applyNumberFormat="1" applyFont="1" applyBorder="1"/>
    <xf numFmtId="0" fontId="7" fillId="0" borderId="0" xfId="0" applyFont="1" applyAlignment="1">
      <alignment horizontal="left"/>
    </xf>
    <xf numFmtId="14" fontId="7" fillId="0" borderId="0" xfId="0" applyNumberFormat="1" applyFont="1"/>
    <xf numFmtId="14" fontId="7" fillId="0" borderId="0" xfId="0" applyNumberFormat="1" applyFont="1" applyProtection="1">
      <protection locked="0"/>
    </xf>
    <xf numFmtId="0" fontId="7" fillId="0" borderId="0" xfId="0" applyFont="1"/>
    <xf numFmtId="7" fontId="7" fillId="0" borderId="0" xfId="0" applyNumberFormat="1" applyFont="1" applyProtection="1">
      <protection locked="0"/>
    </xf>
    <xf numFmtId="164" fontId="7" fillId="0" borderId="0" xfId="0" applyNumberFormat="1" applyFont="1" applyProtection="1">
      <protection locked="0"/>
    </xf>
    <xf numFmtId="7" fontId="7" fillId="0" borderId="1" xfId="0" applyNumberFormat="1" applyFont="1" applyBorder="1"/>
    <xf numFmtId="0" fontId="7" fillId="0" borderId="0" xfId="0" applyFont="1" applyAlignment="1" applyProtection="1">
      <alignment horizontal="left"/>
    </xf>
    <xf numFmtId="5" fontId="7" fillId="0" borderId="0" xfId="0" applyNumberFormat="1" applyFont="1" applyProtection="1">
      <protection locked="0"/>
    </xf>
    <xf numFmtId="10" fontId="7" fillId="0" borderId="0" xfId="0" applyNumberFormat="1" applyFont="1" applyProtection="1">
      <protection locked="0"/>
    </xf>
    <xf numFmtId="5" fontId="7" fillId="0" borderId="0" xfId="0" applyNumberFormat="1" applyFont="1" applyProtection="1"/>
    <xf numFmtId="165" fontId="7" fillId="0" borderId="0" xfId="0" applyNumberFormat="1" applyFont="1" applyProtection="1">
      <protection locked="0"/>
    </xf>
    <xf numFmtId="7" fontId="7" fillId="0" borderId="0" xfId="0" applyNumberFormat="1" applyFont="1" applyProtection="1"/>
    <xf numFmtId="0" fontId="7" fillId="0" borderId="0" xfId="0" applyFont="1" applyProtection="1"/>
    <xf numFmtId="10" fontId="7" fillId="0" borderId="0" xfId="0" applyNumberFormat="1" applyFont="1"/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</xf>
    <xf numFmtId="0" fontId="8" fillId="0" borderId="0" xfId="1" applyFont="1" applyBorder="1" applyAlignment="1" applyProtection="1">
      <alignment horizontal="center"/>
      <protection locked="0"/>
    </xf>
    <xf numFmtId="0" fontId="3" fillId="0" borderId="0" xfId="2" applyFont="1" applyAlignment="1">
      <alignment horizontal="center"/>
    </xf>
    <xf numFmtId="0" fontId="12" fillId="0" borderId="5" xfId="2" applyFont="1" applyBorder="1" applyAlignment="1">
      <alignment horizontal="center"/>
    </xf>
    <xf numFmtId="0" fontId="12" fillId="0" borderId="6" xfId="2" applyFont="1" applyBorder="1" applyAlignment="1">
      <alignment horizontal="center"/>
    </xf>
    <xf numFmtId="14" fontId="5" fillId="0" borderId="0" xfId="1" applyNumberFormat="1"/>
    <xf numFmtId="14" fontId="7" fillId="0" borderId="0" xfId="1" applyNumberFormat="1" applyFont="1"/>
  </cellXfs>
  <cellStyles count="3">
    <cellStyle name="Normal" xfId="0" builtinId="0"/>
    <cellStyle name="Normal 2" xfId="1"/>
    <cellStyle name="Normal_PROFSHOP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x9\Scenario%20and%20Report%20Manage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CENARIO MANAGER"/>
      <sheetName val="REPORT MANAGER"/>
    </sheetNames>
    <sheetDataSet>
      <sheetData sheetId="0">
        <row r="5">
          <cell r="G5">
            <v>20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1"/>
  <sheetViews>
    <sheetView zoomScaleNormal="100" workbookViewId="0">
      <selection activeCell="B9" sqref="B9"/>
    </sheetView>
  </sheetViews>
  <sheetFormatPr defaultRowHeight="15.75"/>
  <cols>
    <col min="1" max="1" width="37.5703125" style="28" bestFit="1" customWidth="1"/>
    <col min="2" max="2" width="13.28515625" style="28" customWidth="1"/>
    <col min="3" max="16384" width="9.140625" style="28"/>
  </cols>
  <sheetData>
    <row r="1" spans="1:2" ht="18.75">
      <c r="A1" s="40" t="s">
        <v>13</v>
      </c>
      <c r="B1" s="40"/>
    </row>
    <row r="4" spans="1:2">
      <c r="A4" s="25" t="s">
        <v>0</v>
      </c>
      <c r="B4" s="26">
        <f ca="1">TODAY()</f>
        <v>40238</v>
      </c>
    </row>
    <row r="5" spans="1:2">
      <c r="A5" s="25" t="s">
        <v>1</v>
      </c>
      <c r="B5" s="27">
        <v>43345</v>
      </c>
    </row>
    <row r="7" spans="1:2">
      <c r="A7" s="25" t="s">
        <v>2</v>
      </c>
      <c r="B7" s="29">
        <v>150</v>
      </c>
    </row>
    <row r="8" spans="1:2">
      <c r="A8" s="25" t="s">
        <v>3</v>
      </c>
      <c r="B8" s="30">
        <v>5.5E-2</v>
      </c>
    </row>
    <row r="9" spans="1:2">
      <c r="A9" s="25" t="s">
        <v>4</v>
      </c>
      <c r="B9" s="6">
        <f ca="1">ROUND(((B5-B4)/365.25)*12,0)</f>
        <v>102</v>
      </c>
    </row>
    <row r="10" spans="1:2" ht="16.5" thickBot="1"/>
    <row r="11" spans="1:2" ht="16.5" thickBot="1">
      <c r="A11" s="25" t="s">
        <v>5</v>
      </c>
      <c r="B11" s="31">
        <f ca="1">FV(B8/12,B9,-B7)</f>
        <v>19449.668943680954</v>
      </c>
    </row>
  </sheetData>
  <mergeCells count="1">
    <mergeCell ref="A1:B1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2"/>
  <sheetViews>
    <sheetView workbookViewId="0">
      <selection sqref="A1:B1"/>
    </sheetView>
  </sheetViews>
  <sheetFormatPr defaultRowHeight="15.75"/>
  <cols>
    <col min="1" max="1" width="29.42578125" style="28" bestFit="1" customWidth="1"/>
    <col min="2" max="2" width="11" style="28" customWidth="1"/>
    <col min="3" max="16384" width="9.140625" style="28"/>
  </cols>
  <sheetData>
    <row r="1" spans="1:2">
      <c r="A1" s="41" t="s">
        <v>6</v>
      </c>
      <c r="B1" s="41"/>
    </row>
    <row r="2" spans="1:2">
      <c r="A2" s="38"/>
    </row>
    <row r="4" spans="1:2">
      <c r="A4" s="32" t="s">
        <v>7</v>
      </c>
      <c r="B4" s="33">
        <v>350000</v>
      </c>
    </row>
    <row r="5" spans="1:2">
      <c r="A5" s="32" t="s">
        <v>8</v>
      </c>
      <c r="B5" s="34">
        <v>0.1</v>
      </c>
    </row>
    <row r="6" spans="1:2">
      <c r="A6" s="32" t="s">
        <v>9</v>
      </c>
      <c r="B6" s="35">
        <f>B4-(B4*B5)</f>
        <v>315000</v>
      </c>
    </row>
    <row r="7" spans="1:2">
      <c r="A7" s="32" t="s">
        <v>10</v>
      </c>
      <c r="B7" s="34">
        <v>6.25E-2</v>
      </c>
    </row>
    <row r="8" spans="1:2">
      <c r="A8" s="32" t="s">
        <v>11</v>
      </c>
      <c r="B8" s="36">
        <v>30</v>
      </c>
    </row>
    <row r="10" spans="1:2">
      <c r="A10" s="32" t="s">
        <v>12</v>
      </c>
      <c r="B10" s="37">
        <f>PMT($B$7/12,$B$8*12,-$B$6)</f>
        <v>1939.5091813431397</v>
      </c>
    </row>
    <row r="14" spans="1:2">
      <c r="A14" s="39"/>
    </row>
    <row r="15" spans="1:2">
      <c r="A15" s="39"/>
    </row>
    <row r="16" spans="1:2">
      <c r="A16" s="39"/>
    </row>
    <row r="17" spans="1:1">
      <c r="A17" s="39"/>
    </row>
    <row r="18" spans="1:1">
      <c r="A18" s="39"/>
    </row>
    <row r="19" spans="1:1">
      <c r="A19" s="39"/>
    </row>
    <row r="20" spans="1:1">
      <c r="A20" s="39"/>
    </row>
    <row r="21" spans="1:1">
      <c r="A21" s="39"/>
    </row>
    <row r="22" spans="1:1">
      <c r="A22" s="39"/>
    </row>
  </sheetData>
  <mergeCells count="1">
    <mergeCell ref="A1:B1"/>
  </mergeCells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5"/>
  <sheetViews>
    <sheetView tabSelected="1" workbookViewId="0">
      <selection activeCell="B4" sqref="B4"/>
    </sheetView>
  </sheetViews>
  <sheetFormatPr defaultRowHeight="12"/>
  <cols>
    <col min="1" max="1" width="39.85546875" style="1" customWidth="1"/>
    <col min="2" max="2" width="17.5703125" style="1" customWidth="1"/>
    <col min="3" max="4" width="9.140625" style="1"/>
    <col min="5" max="5" width="16.5703125" style="1" customWidth="1"/>
    <col min="6" max="16384" width="9.140625" style="1"/>
  </cols>
  <sheetData>
    <row r="1" spans="1:6" ht="19.5">
      <c r="A1" s="42" t="s">
        <v>14</v>
      </c>
      <c r="B1" s="42"/>
      <c r="E1" s="2"/>
      <c r="F1" s="2"/>
    </row>
    <row r="2" spans="1:6" ht="12.75">
      <c r="A2" s="4"/>
      <c r="B2" s="4"/>
      <c r="F2" s="2"/>
    </row>
    <row r="3" spans="1:6" ht="12.75">
      <c r="A3" s="4"/>
      <c r="B3" s="4"/>
      <c r="F3" s="2"/>
    </row>
    <row r="4" spans="1:6" ht="15.75">
      <c r="A4" s="5" t="s">
        <v>0</v>
      </c>
      <c r="B4" s="47">
        <f ca="1">TRUNC(NOW())</f>
        <v>40238</v>
      </c>
      <c r="E4" s="46"/>
      <c r="F4" s="2"/>
    </row>
    <row r="5" spans="1:6" ht="15.75">
      <c r="A5" s="5" t="s">
        <v>1</v>
      </c>
      <c r="B5" s="47">
        <f ca="1">DATEVALUE("9/01/"&amp;YEAR(TODAY())+9)</f>
        <v>43709</v>
      </c>
      <c r="F5" s="2"/>
    </row>
    <row r="6" spans="1:6" ht="15.75">
      <c r="A6" s="6"/>
      <c r="B6" s="6"/>
      <c r="F6" s="2"/>
    </row>
    <row r="7" spans="1:6" ht="15.75">
      <c r="A7" s="5" t="s">
        <v>2</v>
      </c>
      <c r="B7" s="9">
        <v>150</v>
      </c>
      <c r="F7" s="2"/>
    </row>
    <row r="8" spans="1:6" ht="15.75">
      <c r="A8" s="5" t="s">
        <v>3</v>
      </c>
      <c r="B8" s="8">
        <v>5.5E-2</v>
      </c>
      <c r="F8" s="2"/>
    </row>
    <row r="9" spans="1:6" ht="15.75">
      <c r="A9" s="5" t="s">
        <v>4</v>
      </c>
      <c r="B9" s="6">
        <f ca="1">ROUND(((B5-B4)/365.25)*12,0)</f>
        <v>114</v>
      </c>
      <c r="F9" s="2"/>
    </row>
    <row r="10" spans="1:6" ht="15.75">
      <c r="A10" s="6"/>
      <c r="B10" s="6"/>
      <c r="F10" s="2"/>
    </row>
    <row r="11" spans="1:6" ht="15.75">
      <c r="A11" s="5" t="s">
        <v>5</v>
      </c>
      <c r="B11" s="7">
        <f ca="1">FV(B8/12,B9,-B7)</f>
        <v>22392.858584800328</v>
      </c>
      <c r="F11" s="2"/>
    </row>
    <row r="12" spans="1:6">
      <c r="F12" s="2"/>
    </row>
    <row r="13" spans="1:6">
      <c r="F13" s="2"/>
    </row>
    <row r="14" spans="1:6">
      <c r="F14" s="2"/>
    </row>
    <row r="15" spans="1:6">
      <c r="F15" s="2"/>
    </row>
  </sheetData>
  <mergeCells count="1">
    <mergeCell ref="A1:B1"/>
  </mergeCells>
  <pageMargins left="0.75" right="0.75" top="1" bottom="1" header="0.5" footer="0.5"/>
  <pageSetup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D4" sqref="D4"/>
    </sheetView>
  </sheetViews>
  <sheetFormatPr defaultColWidth="9.140625" defaultRowHeight="12.75"/>
  <cols>
    <col min="1" max="1" width="22.7109375" style="3" bestFit="1" customWidth="1"/>
    <col min="2" max="2" width="11.140625" style="3" customWidth="1"/>
    <col min="3" max="3" width="9.140625" style="3" customWidth="1"/>
    <col min="4" max="4" width="20.140625" style="3" customWidth="1"/>
    <col min="5" max="5" width="9.140625" style="3" bestFit="1" customWidth="1"/>
    <col min="6" max="16384" width="9.140625" style="3"/>
  </cols>
  <sheetData>
    <row r="1" spans="1:5" ht="18.75">
      <c r="A1" s="43" t="s">
        <v>15</v>
      </c>
      <c r="B1" s="43"/>
      <c r="C1" s="10"/>
      <c r="D1" s="10"/>
      <c r="E1" s="10"/>
    </row>
    <row r="2" spans="1:5" ht="18.75">
      <c r="A2" s="43" t="s">
        <v>16</v>
      </c>
      <c r="B2" s="43"/>
      <c r="C2" s="10"/>
      <c r="D2" s="10"/>
      <c r="E2" s="10"/>
    </row>
    <row r="3" spans="1:5" ht="15.75">
      <c r="A3" s="11"/>
      <c r="B3" s="11"/>
      <c r="C3" s="10"/>
      <c r="D3" s="10"/>
      <c r="E3" s="10"/>
    </row>
    <row r="4" spans="1:5" ht="15.75">
      <c r="A4" s="12" t="s">
        <v>17</v>
      </c>
      <c r="B4" s="13">
        <f>E9*E10</f>
        <v>9210</v>
      </c>
      <c r="C4" s="12"/>
      <c r="D4" s="12"/>
      <c r="E4" s="12"/>
    </row>
    <row r="5" spans="1:5" ht="15.75">
      <c r="A5" s="12" t="s">
        <v>18</v>
      </c>
      <c r="B5" s="13">
        <v>20000</v>
      </c>
      <c r="C5" s="12"/>
      <c r="D5" s="12"/>
      <c r="E5" s="12"/>
    </row>
    <row r="6" spans="1:5" ht="16.5" thickBot="1">
      <c r="A6" s="12" t="s">
        <v>19</v>
      </c>
      <c r="B6" s="14">
        <v>20000</v>
      </c>
      <c r="C6" s="12"/>
      <c r="D6" s="12"/>
      <c r="E6" s="12"/>
    </row>
    <row r="7" spans="1:5" ht="16.5" thickTop="1">
      <c r="A7" s="15" t="s">
        <v>20</v>
      </c>
      <c r="B7" s="16">
        <f>SUM(B4:B6)</f>
        <v>49210</v>
      </c>
      <c r="C7" s="12"/>
      <c r="D7" s="12"/>
      <c r="E7" s="12"/>
    </row>
    <row r="8" spans="1:5" ht="15.75">
      <c r="A8" s="12" t="s">
        <v>21</v>
      </c>
      <c r="B8" s="13">
        <f>20000*E11</f>
        <v>400000</v>
      </c>
      <c r="C8" s="12"/>
      <c r="D8" s="44" t="s">
        <v>22</v>
      </c>
      <c r="E8" s="45"/>
    </row>
    <row r="9" spans="1:5" ht="15.75">
      <c r="A9" s="12" t="s">
        <v>23</v>
      </c>
      <c r="B9" s="13">
        <v>120000</v>
      </c>
      <c r="C9" s="12"/>
      <c r="D9" s="17" t="s">
        <v>24</v>
      </c>
      <c r="E9" s="18">
        <v>184200</v>
      </c>
    </row>
    <row r="10" spans="1:5" ht="15.75">
      <c r="A10" s="12" t="s">
        <v>25</v>
      </c>
      <c r="B10" s="13">
        <v>12000</v>
      </c>
      <c r="C10" s="12"/>
      <c r="D10" s="17" t="s">
        <v>26</v>
      </c>
      <c r="E10" s="19">
        <v>0.05</v>
      </c>
    </row>
    <row r="11" spans="1:5" ht="16.5" thickBot="1">
      <c r="A11" s="12" t="s">
        <v>27</v>
      </c>
      <c r="B11" s="14">
        <v>50000</v>
      </c>
      <c r="C11" s="12"/>
      <c r="D11" s="17" t="s">
        <v>28</v>
      </c>
      <c r="E11" s="18">
        <v>20</v>
      </c>
    </row>
    <row r="12" spans="1:5" ht="16.5" thickTop="1">
      <c r="A12" s="15" t="s">
        <v>29</v>
      </c>
      <c r="B12" s="16">
        <f>SUM(B8:B11)</f>
        <v>582000</v>
      </c>
      <c r="C12" s="12"/>
      <c r="D12" s="20" t="s">
        <v>30</v>
      </c>
      <c r="E12" s="21">
        <v>0.25</v>
      </c>
    </row>
    <row r="13" spans="1:5" ht="15.75">
      <c r="A13" s="15" t="s">
        <v>31</v>
      </c>
      <c r="B13" s="16">
        <f>B7+B12</f>
        <v>631210</v>
      </c>
      <c r="C13" s="12"/>
      <c r="D13" s="12"/>
      <c r="E13" s="12"/>
    </row>
    <row r="14" spans="1:5" ht="15.75">
      <c r="A14" s="15" t="s">
        <v>32</v>
      </c>
      <c r="B14" s="22">
        <f>B13/E9</f>
        <v>3.4267643865363735</v>
      </c>
      <c r="C14" s="12"/>
      <c r="D14" s="12"/>
      <c r="E14" s="12"/>
    </row>
    <row r="15" spans="1:5" ht="15.75">
      <c r="A15" s="15" t="s">
        <v>33</v>
      </c>
      <c r="B15" s="23">
        <f>E12*B14</f>
        <v>0.85669109663409337</v>
      </c>
      <c r="C15" s="12"/>
      <c r="D15" s="12"/>
      <c r="E15" s="12"/>
    </row>
    <row r="16" spans="1:5" ht="15.75">
      <c r="A16" s="15" t="s">
        <v>34</v>
      </c>
      <c r="B16" s="24">
        <f>B15*E9</f>
        <v>157802.5</v>
      </c>
      <c r="C16" s="12"/>
      <c r="D16" s="12"/>
      <c r="E16" s="12"/>
    </row>
  </sheetData>
  <mergeCells count="3">
    <mergeCell ref="A1:B1"/>
    <mergeCell ref="A2:B2"/>
    <mergeCell ref="D8:E8"/>
  </mergeCells>
  <printOptions gridLines="1" gridLinesSet="0"/>
  <pageMargins left="0.75" right="0.75" top="1" bottom="1" header="0.5" footer="0.5"/>
  <pageSetup orientation="portrait" horizontalDpi="4294967292" verticalDpi="4294967292" copies="0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Data Tables - Single Variable</vt:lpstr>
      <vt:lpstr>Data Tables - Double Variable</vt:lpstr>
      <vt:lpstr>Goal Seek</vt:lpstr>
      <vt:lpstr>Scenario Manager</vt:lpstr>
      <vt:lpstr>Cost_per_Seed</vt:lpstr>
      <vt:lpstr>EMPLOYEES</vt:lpstr>
      <vt:lpstr>FLOWERS</vt:lpstr>
      <vt:lpstr>Markup_Percentage</vt:lpstr>
      <vt:lpstr>'Goal Seek'!Print_Area</vt:lpstr>
      <vt:lpstr>PROFIT</vt:lpstr>
    </vt:vector>
  </TitlesOfParts>
  <Company>CALC/Canterbury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&amp; Michael Calderone</dc:creator>
  <cp:lastModifiedBy>JoAnn</cp:lastModifiedBy>
  <dcterms:created xsi:type="dcterms:W3CDTF">2002-04-30T15:37:28Z</dcterms:created>
  <dcterms:modified xsi:type="dcterms:W3CDTF">2010-03-01T20:16:04Z</dcterms:modified>
</cp:coreProperties>
</file>